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firstSheet="1" activeTab="1"/>
  </bookViews>
  <sheets>
    <sheet name="1" sheetId="1" state="hidden" r:id="rId1"/>
    <sheet name="прил.1" sheetId="2" r:id="rId2"/>
  </sheets>
  <definedNames/>
  <calcPr fullCalcOnLoad="1"/>
</workbook>
</file>

<file path=xl/sharedStrings.xml><?xml version="1.0" encoding="utf-8"?>
<sst xmlns="http://schemas.openxmlformats.org/spreadsheetml/2006/main" count="191" uniqueCount="183">
  <si>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</si>
  <si>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</si>
  <si>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</si>
  <si>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</si>
  <si>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1 00 00000 00 0000 000</t>
  </si>
  <si>
    <t>1 01 02000 01 0000 110</t>
  </si>
  <si>
    <t>Налог на доходы физических лиц всего,</t>
  </si>
  <si>
    <t>в том числе:</t>
  </si>
  <si>
    <t>1 05 03000 01 0000 110</t>
  </si>
  <si>
    <t>Единый сельскохозяйственный налог</t>
  </si>
  <si>
    <t>1 06 04000 02 0000 110</t>
  </si>
  <si>
    <t>Транспортный налог</t>
  </si>
  <si>
    <t>1 08 00000 00 0000 000</t>
  </si>
  <si>
    <t>ГОСУДАРСТВЕННАЯ ПОШЛИНА, СБОРЫ</t>
  </si>
  <si>
    <t xml:space="preserve">1 11 05000 00 0000 120 </t>
  </si>
  <si>
    <t>Доходы, получаемые в виде арендной либо иной платы за передачу в безвозмездное пользование государственного и муниципального имущества</t>
  </si>
  <si>
    <t>Доходы, получаемые в виде арендной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</si>
  <si>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1 11 05010 10 0000 120 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</si>
  <si>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</si>
  <si>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</t>
  </si>
  <si>
    <t>1 14 02000 00 0000 000</t>
  </si>
  <si>
    <t>Доходы от реализации имущества, находящегося в собственности муниципального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</si>
  <si>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</si>
  <si>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</si>
  <si>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ВСЕГО ДОХОДОВ:</t>
  </si>
  <si>
    <t>Налог на доходы физических лиц (10%)</t>
  </si>
  <si>
    <t>налог на имущество физ.лиц</t>
  </si>
  <si>
    <t>1 06 01030 10 0000 110</t>
  </si>
  <si>
    <t>1 06 06000 10 0000 110</t>
  </si>
  <si>
    <t>земельный налог</t>
  </si>
  <si>
    <t>Поступления доходов в бюджет МО "Котельское сельского поселения"</t>
  </si>
  <si>
    <t xml:space="preserve">Доходы, получаемые в виде арендной платы от имущества </t>
  </si>
  <si>
    <t xml:space="preserve">                              Приложение №1</t>
  </si>
  <si>
    <t>1 13 00000 00 0000 000</t>
  </si>
  <si>
    <t>Доходы от платных услуг и компенсации затрат государства</t>
  </si>
  <si>
    <t>1 14 06014 10 0000 430</t>
  </si>
  <si>
    <t>1 09 04050 10 0000 110</t>
  </si>
  <si>
    <t>Земельн.налог (по обязательст.возникшим до 1 января 2006 года), мобилиз.на территор.поселений</t>
  </si>
  <si>
    <t xml:space="preserve">1 11 05035 10 0000 120 </t>
  </si>
  <si>
    <t>1 17 05050 10 0000 180</t>
  </si>
  <si>
    <t xml:space="preserve">Прочие неналоговые доходы бюджетов поселений </t>
  </si>
  <si>
    <t>1 14 02033 10 0000 410</t>
  </si>
  <si>
    <t>1 14 06026 10 0000 430</t>
  </si>
  <si>
    <t>Доходы от реализации иного имущества, находящегося в собственности поселений (в части реализации основных средств по указанному имуществу)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</si>
  <si>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</si>
  <si>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2 02 01001 100000 151</t>
  </si>
  <si>
    <t>Дотации бюджетам поселений  на выравнивание уровня бюджетной обеспеченности</t>
  </si>
  <si>
    <t xml:space="preserve">2 02 03015 100000 151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</si>
  <si>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</si>
  <si>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2 02 02068 100000 151</t>
  </si>
  <si>
    <t>Субсидии бюджетам поселений на комплектование книжных фондов библиотек муниципальных образований</t>
  </si>
  <si>
    <t>Прочие безвозмездные поступления в бюджеты поселений от бюджетов муниципальных районов</t>
  </si>
  <si>
    <t xml:space="preserve">Безвозмездные поступления </t>
  </si>
  <si>
    <t>2 02 02102 10 0000 151</t>
  </si>
  <si>
    <t>Субсидии бюджетам поселений на закупку автотранспортных средств и коммунальной техники</t>
  </si>
  <si>
    <t>Итого налоговые и неналоговые доходы:</t>
  </si>
  <si>
    <t>2 02 04999 10 0000 151</t>
  </si>
  <si>
    <t>2 02 02999 10 0000 151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</si>
  <si>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</si>
  <si>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</si>
  <si>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Прочие субсидии бюджетам поселений </t>
  </si>
  <si>
    <t xml:space="preserve">                             от           года №        </t>
  </si>
  <si>
    <t>1 16 00000 00 0000 000</t>
  </si>
  <si>
    <t xml:space="preserve">Доходы от возмещения ущерба при возникновении страховых случаев </t>
  </si>
  <si>
    <t xml:space="preserve">      за  2012 год</t>
  </si>
  <si>
    <t>Наименование показателя</t>
  </si>
  <si>
    <t>Налоговые и неналоговые доходы</t>
  </si>
  <si>
    <t>Налог на доходы физических лиц</t>
  </si>
  <si>
    <t>000 1 00 00 00000 0000 000</t>
  </si>
  <si>
    <t>18210102010011000 110</t>
  </si>
  <si>
    <t>18210102030011000 110</t>
  </si>
  <si>
    <t>18210102030013000 110</t>
  </si>
  <si>
    <t>18210500000000000 00000000</t>
  </si>
  <si>
    <t>18210503010011000 110</t>
  </si>
  <si>
    <t>18210600000000000 00000000</t>
  </si>
  <si>
    <t>18210601030101000 110</t>
  </si>
  <si>
    <t>90610800000000000 00000000</t>
  </si>
  <si>
    <t>90610804020011000 110</t>
  </si>
  <si>
    <t>90611100000000000 00000000</t>
  </si>
  <si>
    <t>90611105035100000 120</t>
  </si>
  <si>
    <t>90611109045100000 120</t>
  </si>
  <si>
    <t>90611300000000000 00000000</t>
  </si>
  <si>
    <t>90611301995100000 130</t>
  </si>
  <si>
    <t>90611302995100000 130</t>
  </si>
  <si>
    <t>90611700000000000 00000000</t>
  </si>
  <si>
    <t>90611705050100000 180</t>
  </si>
  <si>
    <t>90620200000000000 00000000</t>
  </si>
  <si>
    <t>90620204999100000 151</t>
  </si>
  <si>
    <t>92511105013100000 120</t>
  </si>
  <si>
    <t>92511406013100000 430</t>
  </si>
  <si>
    <t>Доходы бюджета - всего</t>
  </si>
  <si>
    <t>x</t>
  </si>
  <si>
    <t>Сумма (руб.)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</si>
  <si>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</si>
  <si>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Налоги на имущество</t>
  </si>
  <si>
    <t>Налоги на совокупный доход</t>
  </si>
  <si>
    <t>182 101 00 00000 0000 000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</si>
  <si>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</si>
  <si>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законодательством Российской Федерации на совершение нотариальных действий</t>
  </si>
  <si>
    <t xml:space="preserve"> Доходы от использования имущества, находящегося в государственной 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</si>
  <si>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</si>
  <si>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</si>
  <si>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</si>
  <si>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</si>
  <si>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</si>
  <si>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</si>
  <si>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</si>
  <si>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</si>
  <si>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 xml:space="preserve">Дотации бюджетам поселений на выравнивание уровня бюджетной обеспеченности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</si>
  <si>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</si>
  <si>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Субвенция бюджетам поселений на выполнение передаваемых полномочий субъектов РФ </t>
  </si>
  <si>
    <t xml:space="preserve">Прочие межбюджетные трансферты,  передаваемые бюджетам поселений </t>
  </si>
  <si>
    <t>Доходы, от сдачи в аренду имущества, находящегося в оперативном управлении органов управления поселений и созданых ими учреждений</t>
  </si>
  <si>
    <t xml:space="preserve">                   Приложение №1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</si>
  <si>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</si>
  <si>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</si>
  <si>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 xml:space="preserve">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</si>
  <si>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</si>
  <si>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</si>
  <si>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10010302230010000 110</t>
  </si>
  <si>
    <t>10010302240010000 110</t>
  </si>
  <si>
    <t>10010302250010000 110</t>
  </si>
  <si>
    <t>10010302260010000 110</t>
  </si>
  <si>
    <t>92511105013100002 120</t>
  </si>
  <si>
    <t>Возврат остатка субсидий, субвенций и иных межбюджетных трансфертов, имеющих целевое значение, прошлых лет из бюджетов поселений</t>
  </si>
  <si>
    <t>906201905000100000 151</t>
  </si>
  <si>
    <t>000 20204999100000 151</t>
  </si>
  <si>
    <t>000 21905000100000 151</t>
  </si>
  <si>
    <t>92511100000000000 00000000</t>
  </si>
  <si>
    <t>18210102020011000 110</t>
  </si>
  <si>
    <t>18210606033101000 110</t>
  </si>
  <si>
    <t>18210606043101000 110</t>
  </si>
  <si>
    <t>Прочие субсидии бюджетам сельских поселений</t>
  </si>
  <si>
    <t>18210601030102100 110</t>
  </si>
  <si>
    <t>906 20201001100000 151</t>
  </si>
  <si>
    <t>906 20202216100000 151</t>
  </si>
  <si>
    <t>906 20202999100000 151</t>
  </si>
  <si>
    <t>906 20203015100000 151</t>
  </si>
  <si>
    <t>906 20203024100000 151</t>
  </si>
  <si>
    <t>100 103 00 00000 0000 000</t>
  </si>
  <si>
    <t>906 11105075100000 120</t>
  </si>
  <si>
    <t>18210606033102100 110</t>
  </si>
  <si>
    <t>18210606033103100 110</t>
  </si>
  <si>
    <t>18210606043102100 110</t>
  </si>
  <si>
    <t>906 21905000100000 151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</si>
  <si>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поселений. Доходы от поступлений от других бюджетов бюджетной системы Российской Федерации</t>
  </si>
  <si>
    <t xml:space="preserve">Доходы, от сдачи в аренду имущества,составляющего казну сельских поселений(за исключением земельных участков) </t>
  </si>
  <si>
    <t>Субсидии бюджетам сельских поселений на софинансирование капитальных вложений в объекты муниципальной собственности-Доходы от поступлений от других бюджетов бюджетной системы РФ</t>
  </si>
  <si>
    <t>906 20202077100000 151</t>
  </si>
  <si>
    <t>Средства, передаваемые бюджетам поселений для компенсации дополнительных расходов, возникших в результате решений, принятых властью другого уровня-Доходы от поступлений от других бюджетов бюджетной системы РФ</t>
  </si>
  <si>
    <t>906 20204012100000 151</t>
  </si>
  <si>
    <t>Прочие межбюджетные трансферты,передаваемые бюджетам поселений-Доходы от поступлений от других бюджетов бюджетной системы РФ</t>
  </si>
  <si>
    <t>906 20204999100000 151</t>
  </si>
  <si>
    <t xml:space="preserve">    к Решению Совета депутатов</t>
  </si>
  <si>
    <t>Показатели 
исполнения доходов бюджета  МО "Котельское сельского поселения"   за 2016 год по кодам   классификации доходов бюджета.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</si>
  <si>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</si>
  <si>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(проценты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</si>
  <si>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</si>
  <si>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18210102010012100 110</t>
  </si>
  <si>
    <t>18210102010012200 110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</si>
  <si>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</si>
  <si>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</si>
  <si>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</si>
  <si>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</si>
  <si>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</si>
  <si>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</si>
  <si>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</si>
  <si>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</si>
  <si>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18210503010012000 110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</si>
  <si>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</si>
  <si>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</si>
  <si>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18210606033101000110</t>
  </si>
  <si>
    <t>18210606033102100110</t>
  </si>
  <si>
    <t>1821060603310310011</t>
  </si>
  <si>
    <t>18210606043101000110</t>
  </si>
  <si>
    <t>18210606043102100110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</si>
  <si>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</si>
  <si>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</si>
  <si>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</si>
  <si>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</si>
  <si>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</si>
  <si>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</si>
  <si>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от 25.05.2017года № 155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</si>
</sst>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;\ \-\ #,##0.00;\ \-"/>
    <numFmt numFmtId="203" formatCode="#,##0.00_ ;\-#,##0.00\ "/>
  </numFmts>
  <fonts count="49">
    <font>
      <sz val="10"/>
      <name val="Arial"/>
      <family val="0"/>
    </font>
    <font>
      <sz val="13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9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vertical="justify" wrapText="1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196" fontId="3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96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justify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6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14" xfId="0" applyNumberFormat="1" applyFont="1" applyFill="1" applyBorder="1" applyAlignment="1" applyProtection="1">
      <alignment horizontal="centerContinuous"/>
      <protection/>
    </xf>
    <xf numFmtId="202" fontId="8" fillId="0" borderId="15" xfId="0" applyNumberFormat="1" applyFont="1" applyFill="1" applyBorder="1" applyAlignment="1" applyProtection="1">
      <alignment horizontal="center"/>
      <protection/>
    </xf>
    <xf numFmtId="202" fontId="8" fillId="0" borderId="0" xfId="0" applyNumberFormat="1" applyFont="1" applyFill="1" applyAlignment="1" applyProtection="1">
      <alignment horizontal="center"/>
      <protection/>
    </xf>
    <xf numFmtId="202" fontId="8" fillId="0" borderId="14" xfId="0" applyNumberFormat="1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Continuous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2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Alignment="1">
      <alignment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22" xfId="0" applyFont="1" applyBorder="1" applyAlignment="1">
      <alignment horizontal="justify" vertical="center" wrapText="1"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wrapText="1"/>
      <protection/>
    </xf>
    <xf numFmtId="0" fontId="8" fillId="0" borderId="18" xfId="0" applyNumberFormat="1" applyFont="1" applyFill="1" applyBorder="1" applyAlignment="1" applyProtection="1">
      <alignment horizontal="left" wrapText="1"/>
      <protection/>
    </xf>
    <xf numFmtId="0" fontId="10" fillId="0" borderId="15" xfId="0" applyFont="1" applyBorder="1" applyAlignment="1">
      <alignment/>
    </xf>
    <xf numFmtId="0" fontId="9" fillId="33" borderId="18" xfId="0" applyNumberFormat="1" applyFont="1" applyFill="1" applyBorder="1" applyAlignment="1" applyProtection="1">
      <alignment horizontal="left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wrapText="1"/>
      <protection/>
    </xf>
    <xf numFmtId="202" fontId="9" fillId="0" borderId="18" xfId="0" applyNumberFormat="1" applyFont="1" applyFill="1" applyBorder="1" applyAlignment="1" applyProtection="1">
      <alignment horizontal="center"/>
      <protection/>
    </xf>
    <xf numFmtId="202" fontId="9" fillId="0" borderId="19" xfId="0" applyNumberFormat="1" applyFont="1" applyFill="1" applyBorder="1" applyAlignment="1" applyProtection="1">
      <alignment horizontal="center"/>
      <protection/>
    </xf>
    <xf numFmtId="202" fontId="9" fillId="0" borderId="2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wrapText="1"/>
      <protection/>
    </xf>
    <xf numFmtId="202" fontId="8" fillId="0" borderId="18" xfId="0" applyNumberFormat="1" applyFont="1" applyFill="1" applyBorder="1" applyAlignment="1" applyProtection="1">
      <alignment horizontal="center"/>
      <protection/>
    </xf>
    <xf numFmtId="202" fontId="8" fillId="0" borderId="19" xfId="0" applyNumberFormat="1" applyFont="1" applyFill="1" applyBorder="1" applyAlignment="1" applyProtection="1">
      <alignment horizontal="center"/>
      <protection/>
    </xf>
    <xf numFmtId="202" fontId="8" fillId="0" borderId="20" xfId="0" applyNumberFormat="1" applyFont="1" applyFill="1" applyBorder="1" applyAlignment="1" applyProtection="1">
      <alignment horizontal="center"/>
      <protection/>
    </xf>
    <xf numFmtId="202" fontId="9" fillId="33" borderId="18" xfId="0" applyNumberFormat="1" applyFont="1" applyFill="1" applyBorder="1" applyAlignment="1" applyProtection="1">
      <alignment horizontal="center"/>
      <protection/>
    </xf>
    <xf numFmtId="202" fontId="9" fillId="33" borderId="19" xfId="0" applyNumberFormat="1" applyFont="1" applyFill="1" applyBorder="1" applyAlignment="1" applyProtection="1">
      <alignment horizontal="center"/>
      <protection/>
    </xf>
    <xf numFmtId="202" fontId="9" fillId="33" borderId="20" xfId="0" applyNumberFormat="1" applyFont="1" applyFill="1" applyBorder="1" applyAlignment="1" applyProtection="1">
      <alignment horizontal="center"/>
      <protection/>
    </xf>
    <xf numFmtId="202" fontId="8" fillId="33" borderId="18" xfId="0" applyNumberFormat="1" applyFont="1" applyFill="1" applyBorder="1" applyAlignment="1" applyProtection="1">
      <alignment horizontal="center"/>
      <protection/>
    </xf>
    <xf numFmtId="202" fontId="8" fillId="33" borderId="19" xfId="0" applyNumberFormat="1" applyFont="1" applyFill="1" applyBorder="1" applyAlignment="1" applyProtection="1">
      <alignment horizontal="center"/>
      <protection/>
    </xf>
    <xf numFmtId="202" fontId="8" fillId="33" borderId="2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49" fontId="9" fillId="33" borderId="18" xfId="0" applyNumberFormat="1" applyFont="1" applyFill="1" applyBorder="1" applyAlignment="1" applyProtection="1">
      <alignment wrapText="1"/>
      <protection/>
    </xf>
    <xf numFmtId="49" fontId="9" fillId="33" borderId="20" xfId="0" applyNumberFormat="1" applyFont="1" applyFill="1" applyBorder="1" applyAlignment="1" applyProtection="1">
      <alignment wrapText="1"/>
      <protection/>
    </xf>
    <xf numFmtId="202" fontId="9" fillId="0" borderId="10" xfId="0" applyNumberFormat="1" applyFont="1" applyFill="1" applyBorder="1" applyAlignment="1" applyProtection="1">
      <alignment horizontal="center"/>
      <protection/>
    </xf>
    <xf numFmtId="202" fontId="8" fillId="0" borderId="23" xfId="0" applyNumberFormat="1" applyFont="1" applyFill="1" applyBorder="1" applyAlignment="1" applyProtection="1">
      <alignment horizontal="center" vertical="center"/>
      <protection/>
    </xf>
    <xf numFmtId="202" fontId="8" fillId="0" borderId="13" xfId="0" applyNumberFormat="1" applyFont="1" applyFill="1" applyBorder="1" applyAlignment="1" applyProtection="1">
      <alignment horizontal="center" vertical="center"/>
      <protection/>
    </xf>
    <xf numFmtId="202" fontId="8" fillId="0" borderId="24" xfId="0" applyNumberFormat="1" applyFont="1" applyFill="1" applyBorder="1" applyAlignment="1" applyProtection="1">
      <alignment horizontal="center" vertical="center"/>
      <protection/>
    </xf>
    <xf numFmtId="202" fontId="8" fillId="0" borderId="15" xfId="0" applyNumberFormat="1" applyFont="1" applyFill="1" applyBorder="1" applyAlignment="1" applyProtection="1">
      <alignment horizontal="center"/>
      <protection/>
    </xf>
    <xf numFmtId="202" fontId="8" fillId="0" borderId="0" xfId="0" applyNumberFormat="1" applyFont="1" applyFill="1" applyBorder="1" applyAlignment="1" applyProtection="1">
      <alignment horizontal="center"/>
      <protection/>
    </xf>
    <xf numFmtId="202" fontId="8" fillId="0" borderId="14" xfId="0" applyNumberFormat="1" applyFont="1" applyFill="1" applyBorder="1" applyAlignment="1" applyProtection="1">
      <alignment horizontal="center"/>
      <protection/>
    </xf>
    <xf numFmtId="49" fontId="9" fillId="0" borderId="19" xfId="0" applyNumberFormat="1" applyFont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wrapText="1"/>
      <protection/>
    </xf>
    <xf numFmtId="49" fontId="9" fillId="0" borderId="20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zoomScalePageLayoutView="0" workbookViewId="0" topLeftCell="A1">
      <selection activeCell="A9" sqref="A9:B10"/>
    </sheetView>
  </sheetViews>
  <sheetFormatPr defaultColWidth="9.140625" defaultRowHeight="12.75"/>
  <cols>
    <col min="1" max="1" width="28.57421875" style="1" customWidth="1"/>
    <col min="2" max="2" width="49.57421875" style="1" customWidth="1"/>
    <col min="3" max="3" width="13.5742187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ht="16.5">
      <c r="B1" s="1" t="s">
        <v>32</v>
      </c>
    </row>
    <row r="2" ht="16.5">
      <c r="B2" s="1" t="s">
        <v>3</v>
      </c>
    </row>
    <row r="3" ht="16.5">
      <c r="B3" s="2" t="s">
        <v>61</v>
      </c>
    </row>
    <row r="4" ht="16.5" hidden="1"/>
    <row r="5" ht="16.5" hidden="1"/>
    <row r="6" ht="16.5" hidden="1"/>
    <row r="7" ht="16.5" hidden="1"/>
    <row r="9" spans="1:2" ht="16.5">
      <c r="A9" s="9" t="s">
        <v>30</v>
      </c>
      <c r="B9" s="9"/>
    </row>
    <row r="10" spans="1:2" ht="16.5">
      <c r="A10" s="9"/>
      <c r="B10" s="9" t="s">
        <v>64</v>
      </c>
    </row>
    <row r="11" ht="16.5" hidden="1"/>
    <row r="12" spans="1:6" ht="33">
      <c r="A12" s="3" t="s">
        <v>0</v>
      </c>
      <c r="B12" s="4" t="s">
        <v>1</v>
      </c>
      <c r="C12" s="3" t="s">
        <v>2</v>
      </c>
      <c r="D12" s="2"/>
      <c r="E12" s="2"/>
      <c r="F12" s="2"/>
    </row>
    <row r="13" spans="1:6" ht="16.5">
      <c r="A13" s="4">
        <v>1</v>
      </c>
      <c r="B13" s="4">
        <v>2</v>
      </c>
      <c r="C13" s="4">
        <v>3</v>
      </c>
      <c r="F13" s="5"/>
    </row>
    <row r="14" spans="1:6" s="6" customFormat="1" ht="15">
      <c r="A14" s="12" t="s">
        <v>5</v>
      </c>
      <c r="B14" s="12" t="s">
        <v>6</v>
      </c>
      <c r="C14" s="12">
        <v>4189.6</v>
      </c>
      <c r="F14" s="7"/>
    </row>
    <row r="15" spans="1:6" s="6" customFormat="1" ht="15" hidden="1">
      <c r="A15" s="12"/>
      <c r="B15" s="12" t="s">
        <v>7</v>
      </c>
      <c r="C15" s="12"/>
      <c r="F15" s="7"/>
    </row>
    <row r="16" spans="1:6" s="6" customFormat="1" ht="15" hidden="1">
      <c r="A16" s="12" t="s">
        <v>5</v>
      </c>
      <c r="B16" s="12" t="s">
        <v>25</v>
      </c>
      <c r="C16" s="12"/>
      <c r="F16" s="7"/>
    </row>
    <row r="17" spans="1:6" s="6" customFormat="1" ht="15">
      <c r="A17" s="12" t="s">
        <v>8</v>
      </c>
      <c r="B17" s="12" t="s">
        <v>9</v>
      </c>
      <c r="C17" s="12">
        <v>1.1</v>
      </c>
      <c r="D17" s="6">
        <v>1.2</v>
      </c>
      <c r="F17" s="7"/>
    </row>
    <row r="18" spans="1:6" s="6" customFormat="1" ht="15">
      <c r="A18" s="12" t="s">
        <v>27</v>
      </c>
      <c r="B18" s="12" t="s">
        <v>26</v>
      </c>
      <c r="C18" s="13">
        <v>30.4</v>
      </c>
      <c r="F18" s="8"/>
    </row>
    <row r="19" spans="1:6" s="6" customFormat="1" ht="15">
      <c r="A19" s="12" t="s">
        <v>28</v>
      </c>
      <c r="B19" s="12" t="s">
        <v>29</v>
      </c>
      <c r="C19" s="13">
        <v>2000.2</v>
      </c>
      <c r="F19" s="8"/>
    </row>
    <row r="20" spans="1:6" s="6" customFormat="1" ht="15">
      <c r="A20" s="12" t="s">
        <v>10</v>
      </c>
      <c r="B20" s="12" t="s">
        <v>11</v>
      </c>
      <c r="C20" s="13">
        <v>520</v>
      </c>
      <c r="F20" s="8"/>
    </row>
    <row r="21" spans="1:6" s="6" customFormat="1" ht="15">
      <c r="A21" s="12" t="s">
        <v>12</v>
      </c>
      <c r="B21" s="12" t="s">
        <v>13</v>
      </c>
      <c r="C21" s="13">
        <v>16</v>
      </c>
      <c r="F21" s="8"/>
    </row>
    <row r="22" spans="1:7" s="6" customFormat="1" ht="42.75" customHeight="1">
      <c r="A22" s="14" t="s">
        <v>36</v>
      </c>
      <c r="B22" s="15" t="s">
        <v>37</v>
      </c>
      <c r="C22" s="13">
        <v>0.2</v>
      </c>
      <c r="F22" s="8"/>
      <c r="G22" s="7"/>
    </row>
    <row r="23" spans="1:7" ht="57.75" hidden="1">
      <c r="A23" s="16" t="s">
        <v>14</v>
      </c>
      <c r="B23" s="15" t="s">
        <v>15</v>
      </c>
      <c r="C23" s="12"/>
      <c r="F23" s="5"/>
      <c r="G23" s="5"/>
    </row>
    <row r="24" spans="1:7" s="9" customFormat="1" ht="84" customHeight="1">
      <c r="A24" s="16" t="s">
        <v>17</v>
      </c>
      <c r="B24" s="15" t="s">
        <v>16</v>
      </c>
      <c r="C24" s="12">
        <v>781.7</v>
      </c>
      <c r="F24" s="10"/>
      <c r="G24" s="10"/>
    </row>
    <row r="25" spans="1:7" s="9" customFormat="1" ht="28.5">
      <c r="A25" s="16" t="s">
        <v>38</v>
      </c>
      <c r="B25" s="15" t="s">
        <v>31</v>
      </c>
      <c r="C25" s="12">
        <v>1169.2</v>
      </c>
      <c r="F25" s="10"/>
      <c r="G25" s="10"/>
    </row>
    <row r="26" spans="1:7" s="9" customFormat="1" ht="42.75">
      <c r="A26" s="16" t="s">
        <v>18</v>
      </c>
      <c r="B26" s="15" t="s">
        <v>19</v>
      </c>
      <c r="C26" s="12">
        <v>99.9</v>
      </c>
      <c r="F26" s="10"/>
      <c r="G26" s="10"/>
    </row>
    <row r="27" spans="1:7" s="9" customFormat="1" ht="42.75" hidden="1">
      <c r="A27" s="16" t="s">
        <v>20</v>
      </c>
      <c r="B27" s="15" t="s">
        <v>21</v>
      </c>
      <c r="C27" s="12">
        <v>0</v>
      </c>
      <c r="G27" s="10"/>
    </row>
    <row r="28" spans="1:7" s="9" customFormat="1" ht="57" hidden="1">
      <c r="A28" s="16" t="s">
        <v>41</v>
      </c>
      <c r="B28" s="17" t="s">
        <v>43</v>
      </c>
      <c r="C28" s="13">
        <v>0</v>
      </c>
      <c r="G28" s="10"/>
    </row>
    <row r="29" spans="1:7" s="9" customFormat="1" ht="57">
      <c r="A29" s="16" t="s">
        <v>35</v>
      </c>
      <c r="B29" s="15" t="s">
        <v>22</v>
      </c>
      <c r="C29" s="13">
        <v>1506.8</v>
      </c>
      <c r="G29" s="11"/>
    </row>
    <row r="30" spans="1:7" s="9" customFormat="1" ht="65.25" customHeight="1" hidden="1">
      <c r="A30" s="16" t="s">
        <v>42</v>
      </c>
      <c r="B30" s="15" t="s">
        <v>44</v>
      </c>
      <c r="C30" s="13">
        <v>0</v>
      </c>
      <c r="G30" s="11"/>
    </row>
    <row r="31" spans="1:7" s="6" customFormat="1" ht="33.75" customHeight="1">
      <c r="A31" s="18" t="s">
        <v>33</v>
      </c>
      <c r="B31" s="19" t="s">
        <v>34</v>
      </c>
      <c r="C31" s="20">
        <v>174.5</v>
      </c>
      <c r="G31" s="11"/>
    </row>
    <row r="32" spans="1:7" s="6" customFormat="1" ht="33.75" customHeight="1" hidden="1">
      <c r="A32" s="18"/>
      <c r="B32" s="19"/>
      <c r="C32" s="20">
        <v>0</v>
      </c>
      <c r="G32" s="7"/>
    </row>
    <row r="33" spans="1:7" s="6" customFormat="1" ht="33.75" customHeight="1">
      <c r="A33" s="18" t="s">
        <v>62</v>
      </c>
      <c r="B33" s="19" t="s">
        <v>63</v>
      </c>
      <c r="C33" s="20">
        <v>3.6</v>
      </c>
      <c r="G33" s="7"/>
    </row>
    <row r="34" spans="1:7" s="6" customFormat="1" ht="33" customHeight="1">
      <c r="A34" s="18" t="s">
        <v>39</v>
      </c>
      <c r="B34" s="19" t="s">
        <v>40</v>
      </c>
      <c r="C34" s="20">
        <v>16611</v>
      </c>
      <c r="G34" s="7"/>
    </row>
    <row r="35" spans="1:3" s="9" customFormat="1" ht="21" customHeight="1">
      <c r="A35" s="21" t="s">
        <v>4</v>
      </c>
      <c r="B35" s="22" t="s">
        <v>55</v>
      </c>
      <c r="C35" s="23">
        <f>C14+C17+C18+C19+C20+C21+C22+C24+C25+C26+C29+C31+C34+C33</f>
        <v>27104.199999999997</v>
      </c>
    </row>
    <row r="36" spans="1:3" s="9" customFormat="1" ht="42.75">
      <c r="A36" s="24" t="s">
        <v>45</v>
      </c>
      <c r="B36" s="16" t="s">
        <v>46</v>
      </c>
      <c r="C36" s="13">
        <v>15837.5</v>
      </c>
    </row>
    <row r="37" spans="1:3" s="9" customFormat="1" ht="42.75" hidden="1">
      <c r="A37" s="25" t="s">
        <v>49</v>
      </c>
      <c r="B37" s="25" t="s">
        <v>50</v>
      </c>
      <c r="C37" s="13">
        <v>0</v>
      </c>
    </row>
    <row r="38" spans="1:3" s="9" customFormat="1" ht="57">
      <c r="A38" s="25" t="s">
        <v>47</v>
      </c>
      <c r="B38" s="25" t="s">
        <v>48</v>
      </c>
      <c r="C38" s="13">
        <v>164.5</v>
      </c>
    </row>
    <row r="39" spans="1:3" s="9" customFormat="1" ht="42.75" hidden="1">
      <c r="A39" s="25" t="s">
        <v>53</v>
      </c>
      <c r="B39" s="25" t="s">
        <v>54</v>
      </c>
      <c r="C39" s="13">
        <v>0</v>
      </c>
    </row>
    <row r="40" spans="1:3" s="9" customFormat="1" ht="42.75">
      <c r="A40" s="16" t="s">
        <v>56</v>
      </c>
      <c r="B40" s="16" t="s">
        <v>51</v>
      </c>
      <c r="C40" s="13">
        <v>10</v>
      </c>
    </row>
    <row r="41" spans="1:3" s="9" customFormat="1" ht="15">
      <c r="A41" s="16" t="s">
        <v>57</v>
      </c>
      <c r="B41" s="16" t="s">
        <v>60</v>
      </c>
      <c r="C41" s="13">
        <v>2160.5</v>
      </c>
    </row>
    <row r="42" spans="1:3" s="9" customFormat="1" ht="61.5" customHeight="1">
      <c r="A42" s="16" t="s">
        <v>58</v>
      </c>
      <c r="B42" s="16" t="s">
        <v>59</v>
      </c>
      <c r="C42" s="13">
        <v>6000</v>
      </c>
    </row>
    <row r="43" spans="1:3" s="9" customFormat="1" ht="26.25" customHeight="1">
      <c r="A43" s="26" t="s">
        <v>23</v>
      </c>
      <c r="B43" s="27" t="s">
        <v>52</v>
      </c>
      <c r="C43" s="28">
        <f>C36+C37+C38+C39+C40+C41+C42</f>
        <v>24172.5</v>
      </c>
    </row>
    <row r="44" spans="1:3" ht="16.5">
      <c r="A44" s="12"/>
      <c r="B44" s="29" t="s">
        <v>24</v>
      </c>
      <c r="C44" s="23">
        <f>SUM(C35+C43)</f>
        <v>51276.7</v>
      </c>
    </row>
  </sheetData>
  <sheetProtection/>
  <printOptions/>
  <pageMargins left="0.75" right="0.75" top="0.23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60" zoomScalePageLayoutView="0" workbookViewId="0" topLeftCell="A1">
      <selection activeCell="B3" sqref="B3"/>
    </sheetView>
  </sheetViews>
  <sheetFormatPr defaultColWidth="9.140625" defaultRowHeight="12.75"/>
  <cols>
    <col min="1" max="1" width="58.7109375" style="0" customWidth="1"/>
    <col min="2" max="2" width="12.421875" style="0" customWidth="1"/>
    <col min="3" max="3" width="12.140625" style="0" customWidth="1"/>
    <col min="4" max="4" width="3.7109375" style="0" customWidth="1"/>
    <col min="5" max="5" width="2.57421875" style="0" customWidth="1"/>
    <col min="6" max="6" width="7.421875" style="0" customWidth="1"/>
    <col min="7" max="7" width="12.28125" style="0" hidden="1" customWidth="1"/>
    <col min="8" max="8" width="5.28125" style="0" customWidth="1"/>
  </cols>
  <sheetData>
    <row r="1" spans="2:6" s="1" customFormat="1" ht="16.5">
      <c r="B1" s="78" t="s">
        <v>113</v>
      </c>
      <c r="C1" s="79"/>
      <c r="D1" s="79"/>
      <c r="E1" s="79"/>
      <c r="F1" s="79"/>
    </row>
    <row r="2" spans="2:6" s="1" customFormat="1" ht="16.5">
      <c r="B2" s="80" t="s">
        <v>153</v>
      </c>
      <c r="C2" s="81"/>
      <c r="D2" s="81"/>
      <c r="E2" s="81"/>
      <c r="F2" s="81"/>
    </row>
    <row r="3" spans="1:6" s="1" customFormat="1" ht="16.5">
      <c r="A3" s="2"/>
      <c r="B3" s="61" t="s">
        <v>182</v>
      </c>
      <c r="C3" s="62"/>
      <c r="D3" s="63"/>
      <c r="E3" s="63"/>
      <c r="F3" s="63"/>
    </row>
    <row r="4" s="1" customFormat="1" ht="16.5" hidden="1"/>
    <row r="5" s="1" customFormat="1" ht="16.5" hidden="1"/>
    <row r="6" s="1" customFormat="1" ht="16.5" hidden="1"/>
    <row r="7" s="1" customFormat="1" ht="16.5" hidden="1"/>
    <row r="8" s="1" customFormat="1" ht="16.5">
      <c r="B8" s="30"/>
    </row>
    <row r="9" spans="1:6" s="1" customFormat="1" ht="57" customHeight="1">
      <c r="A9" s="84" t="s">
        <v>154</v>
      </c>
      <c r="B9" s="84"/>
      <c r="C9" s="84"/>
      <c r="D9" s="84"/>
      <c r="E9" s="84"/>
      <c r="F9" s="84"/>
    </row>
    <row r="10" spans="1:6" ht="23.25" customHeight="1">
      <c r="A10" s="47" t="s">
        <v>65</v>
      </c>
      <c r="B10" s="82" t="s">
        <v>0</v>
      </c>
      <c r="C10" s="83"/>
      <c r="D10" s="82" t="s">
        <v>92</v>
      </c>
      <c r="E10" s="94"/>
      <c r="F10" s="83"/>
    </row>
    <row r="11" spans="1:6" ht="12.75" customHeight="1">
      <c r="A11" s="48" t="s">
        <v>90</v>
      </c>
      <c r="B11" s="46" t="s">
        <v>91</v>
      </c>
      <c r="C11" s="46"/>
      <c r="D11" s="91">
        <f>D14+D52</f>
        <v>76535394.59</v>
      </c>
      <c r="E11" s="92"/>
      <c r="F11" s="93"/>
    </row>
    <row r="12" spans="1:6" ht="0.75" customHeight="1">
      <c r="A12" s="53"/>
      <c r="B12" s="38"/>
      <c r="C12" s="39"/>
      <c r="D12" s="40"/>
      <c r="E12" s="41"/>
      <c r="F12" s="42"/>
    </row>
    <row r="13" spans="1:6" ht="12.75" customHeight="1" thickBot="1">
      <c r="A13" s="54" t="s">
        <v>7</v>
      </c>
      <c r="B13" s="43"/>
      <c r="C13" s="37"/>
      <c r="D13" s="49"/>
      <c r="E13" s="50"/>
      <c r="F13" s="51"/>
    </row>
    <row r="14" spans="1:6" ht="12.75" customHeight="1" thickBot="1">
      <c r="A14" s="55" t="s">
        <v>66</v>
      </c>
      <c r="B14" s="95" t="s">
        <v>68</v>
      </c>
      <c r="C14" s="96"/>
      <c r="D14" s="88">
        <f>D16+D21+D30+D33+D41+D43+D47+D50+D66</f>
        <v>22813143.240000002</v>
      </c>
      <c r="E14" s="89"/>
      <c r="F14" s="90"/>
    </row>
    <row r="15" spans="1:7" ht="0.75" customHeight="1" thickBot="1">
      <c r="A15" s="56"/>
      <c r="B15" s="44"/>
      <c r="C15" s="45"/>
      <c r="D15" s="45"/>
      <c r="E15" s="45"/>
      <c r="F15" s="45"/>
      <c r="G15" s="36"/>
    </row>
    <row r="16" spans="1:6" s="31" customFormat="1" ht="26.25" thickBot="1">
      <c r="A16" s="55" t="s">
        <v>114</v>
      </c>
      <c r="B16" s="68" t="s">
        <v>139</v>
      </c>
      <c r="C16" s="68"/>
      <c r="D16" s="75">
        <f>D17+D18+D19+D20</f>
        <v>5628697.48</v>
      </c>
      <c r="E16" s="76"/>
      <c r="F16" s="77"/>
    </row>
    <row r="17" spans="1:7" s="32" customFormat="1" ht="27.75" customHeight="1">
      <c r="A17" s="57" t="s">
        <v>115</v>
      </c>
      <c r="B17" s="64" t="s">
        <v>119</v>
      </c>
      <c r="C17" s="64"/>
      <c r="D17" s="72">
        <v>1924222.27</v>
      </c>
      <c r="E17" s="73"/>
      <c r="F17" s="74"/>
      <c r="G17" s="52"/>
    </row>
    <row r="18" spans="1:6" s="32" customFormat="1" ht="39.75" customHeight="1">
      <c r="A18" s="57" t="s">
        <v>116</v>
      </c>
      <c r="B18" s="64" t="s">
        <v>120</v>
      </c>
      <c r="C18" s="64"/>
      <c r="D18" s="72">
        <v>29372.32</v>
      </c>
      <c r="E18" s="73"/>
      <c r="F18" s="74"/>
    </row>
    <row r="19" spans="1:7" s="32" customFormat="1" ht="48.75" customHeight="1">
      <c r="A19" s="57" t="s">
        <v>117</v>
      </c>
      <c r="B19" s="64" t="s">
        <v>121</v>
      </c>
      <c r="C19" s="64"/>
      <c r="D19" s="72">
        <v>3960100.62</v>
      </c>
      <c r="E19" s="73"/>
      <c r="F19" s="74"/>
      <c r="G19" s="52"/>
    </row>
    <row r="20" spans="1:6" s="32" customFormat="1" ht="39.75" customHeight="1" thickBot="1">
      <c r="A20" s="57" t="s">
        <v>118</v>
      </c>
      <c r="B20" s="64" t="s">
        <v>122</v>
      </c>
      <c r="C20" s="64"/>
      <c r="D20" s="72">
        <v>-284997.73</v>
      </c>
      <c r="E20" s="73"/>
      <c r="F20" s="74"/>
    </row>
    <row r="21" spans="1:6" s="31" customFormat="1" ht="13.5" thickBot="1">
      <c r="A21" s="55" t="s">
        <v>67</v>
      </c>
      <c r="B21" s="68" t="s">
        <v>96</v>
      </c>
      <c r="C21" s="68"/>
      <c r="D21" s="75">
        <f>D22+D23+D24+D25+D26+D27+D28+D29</f>
        <v>1619380.78</v>
      </c>
      <c r="E21" s="76"/>
      <c r="F21" s="77"/>
    </row>
    <row r="22" spans="1:7" s="32" customFormat="1" ht="48" customHeight="1">
      <c r="A22" s="57" t="s">
        <v>93</v>
      </c>
      <c r="B22" s="64" t="s">
        <v>69</v>
      </c>
      <c r="C22" s="64"/>
      <c r="D22" s="67">
        <f>1611625.29+3053.6</f>
        <v>1614678.8900000001</v>
      </c>
      <c r="E22" s="87"/>
      <c r="F22" s="87"/>
      <c r="G22" s="52"/>
    </row>
    <row r="23" spans="1:7" s="32" customFormat="1" ht="58.5" customHeight="1">
      <c r="A23" s="57" t="s">
        <v>155</v>
      </c>
      <c r="B23" s="64" t="s">
        <v>158</v>
      </c>
      <c r="C23" s="64"/>
      <c r="D23" s="65">
        <v>2998.38</v>
      </c>
      <c r="E23" s="66"/>
      <c r="F23" s="67"/>
      <c r="G23" s="52"/>
    </row>
    <row r="24" spans="1:7" s="32" customFormat="1" ht="58.5" customHeight="1">
      <c r="A24" s="57" t="s">
        <v>156</v>
      </c>
      <c r="B24" s="64" t="s">
        <v>159</v>
      </c>
      <c r="C24" s="64"/>
      <c r="D24" s="65">
        <v>61.91</v>
      </c>
      <c r="E24" s="66"/>
      <c r="F24" s="67"/>
      <c r="G24" s="52"/>
    </row>
    <row r="25" spans="1:7" s="32" customFormat="1" ht="91.5" customHeight="1">
      <c r="A25" s="57" t="s">
        <v>157</v>
      </c>
      <c r="B25" s="64" t="s">
        <v>129</v>
      </c>
      <c r="C25" s="64"/>
      <c r="D25" s="67">
        <v>870.3</v>
      </c>
      <c r="E25" s="87"/>
      <c r="F25" s="87"/>
      <c r="G25" s="52"/>
    </row>
    <row r="26" spans="1:7" s="32" customFormat="1" ht="65.25" customHeight="1">
      <c r="A26" s="57" t="s">
        <v>160</v>
      </c>
      <c r="B26" s="64" t="s">
        <v>161</v>
      </c>
      <c r="C26" s="64"/>
      <c r="D26" s="67">
        <v>16.04</v>
      </c>
      <c r="E26" s="87"/>
      <c r="F26" s="87"/>
      <c r="G26" s="52"/>
    </row>
    <row r="27" spans="1:7" s="32" customFormat="1" ht="42.75" customHeight="1">
      <c r="A27" s="57" t="s">
        <v>162</v>
      </c>
      <c r="B27" s="64" t="s">
        <v>70</v>
      </c>
      <c r="C27" s="64"/>
      <c r="D27" s="67">
        <v>621.4</v>
      </c>
      <c r="E27" s="87"/>
      <c r="F27" s="87"/>
      <c r="G27" s="52"/>
    </row>
    <row r="28" spans="1:7" s="32" customFormat="1" ht="34.5" customHeight="1">
      <c r="A28" s="57" t="s">
        <v>163</v>
      </c>
      <c r="B28" s="64" t="s">
        <v>164</v>
      </c>
      <c r="C28" s="64"/>
      <c r="D28" s="67">
        <v>83.86</v>
      </c>
      <c r="E28" s="87"/>
      <c r="F28" s="87"/>
      <c r="G28" s="52"/>
    </row>
    <row r="29" spans="1:7" s="32" customFormat="1" ht="42.75" customHeight="1">
      <c r="A29" s="57" t="s">
        <v>165</v>
      </c>
      <c r="B29" s="97" t="s">
        <v>71</v>
      </c>
      <c r="C29" s="98"/>
      <c r="D29" s="67">
        <v>50</v>
      </c>
      <c r="E29" s="87"/>
      <c r="F29" s="87"/>
      <c r="G29" s="52"/>
    </row>
    <row r="30" spans="1:6" s="31" customFormat="1" ht="12.75">
      <c r="A30" s="58" t="s">
        <v>95</v>
      </c>
      <c r="B30" s="68" t="s">
        <v>72</v>
      </c>
      <c r="C30" s="68"/>
      <c r="D30" s="75">
        <f>D31+D32</f>
        <v>49948.62</v>
      </c>
      <c r="E30" s="76"/>
      <c r="F30" s="77"/>
    </row>
    <row r="31" spans="1:6" s="32" customFormat="1" ht="33.75">
      <c r="A31" s="57" t="s">
        <v>166</v>
      </c>
      <c r="B31" s="64" t="s">
        <v>73</v>
      </c>
      <c r="C31" s="64"/>
      <c r="D31" s="72">
        <v>49573.5</v>
      </c>
      <c r="E31" s="73"/>
      <c r="F31" s="74"/>
    </row>
    <row r="32" spans="1:6" s="32" customFormat="1" ht="17.25" customHeight="1">
      <c r="A32" s="60" t="s">
        <v>167</v>
      </c>
      <c r="B32" s="85" t="s">
        <v>168</v>
      </c>
      <c r="C32" s="86"/>
      <c r="D32" s="72">
        <v>375.12</v>
      </c>
      <c r="E32" s="73"/>
      <c r="F32" s="74"/>
    </row>
    <row r="33" spans="1:6" s="31" customFormat="1" ht="12.75">
      <c r="A33" s="58" t="s">
        <v>94</v>
      </c>
      <c r="B33" s="68" t="s">
        <v>74</v>
      </c>
      <c r="C33" s="68"/>
      <c r="D33" s="75">
        <f>D34+D35+D36+D37+D38+D39+D40</f>
        <v>8262790.75</v>
      </c>
      <c r="E33" s="76"/>
      <c r="F33" s="77"/>
    </row>
    <row r="34" spans="1:6" s="32" customFormat="1" ht="45" customHeight="1">
      <c r="A34" s="57" t="s">
        <v>169</v>
      </c>
      <c r="B34" s="64" t="s">
        <v>75</v>
      </c>
      <c r="C34" s="64"/>
      <c r="D34" s="67">
        <f>117236.83+254.96</f>
        <v>117491.79000000001</v>
      </c>
      <c r="E34" s="87"/>
      <c r="F34" s="87"/>
    </row>
    <row r="35" spans="1:6" s="32" customFormat="1" ht="36" customHeight="1">
      <c r="A35" s="57" t="s">
        <v>170</v>
      </c>
      <c r="B35" s="64" t="s">
        <v>133</v>
      </c>
      <c r="C35" s="64"/>
      <c r="D35" s="67">
        <f>2504.02+41.1</f>
        <v>2545.12</v>
      </c>
      <c r="E35" s="87"/>
      <c r="F35" s="87"/>
    </row>
    <row r="36" spans="1:6" s="32" customFormat="1" ht="36.75" customHeight="1">
      <c r="A36" s="57" t="s">
        <v>176</v>
      </c>
      <c r="B36" s="64" t="s">
        <v>130</v>
      </c>
      <c r="C36" s="64" t="s">
        <v>171</v>
      </c>
      <c r="D36" s="72">
        <v>5438861.63</v>
      </c>
      <c r="E36" s="73"/>
      <c r="F36" s="74"/>
    </row>
    <row r="37" spans="1:6" s="32" customFormat="1" ht="32.25" customHeight="1">
      <c r="A37" s="57" t="s">
        <v>177</v>
      </c>
      <c r="B37" s="64" t="s">
        <v>141</v>
      </c>
      <c r="C37" s="64" t="s">
        <v>172</v>
      </c>
      <c r="D37" s="72">
        <v>47289.75</v>
      </c>
      <c r="E37" s="73"/>
      <c r="F37" s="74"/>
    </row>
    <row r="38" spans="1:6" s="32" customFormat="1" ht="57" customHeight="1">
      <c r="A38" s="57" t="s">
        <v>178</v>
      </c>
      <c r="B38" s="64" t="s">
        <v>142</v>
      </c>
      <c r="C38" s="64" t="s">
        <v>173</v>
      </c>
      <c r="D38" s="72">
        <v>-1529.2</v>
      </c>
      <c r="E38" s="73"/>
      <c r="F38" s="74"/>
    </row>
    <row r="39" spans="1:6" s="32" customFormat="1" ht="45" customHeight="1">
      <c r="A39" s="57" t="s">
        <v>179</v>
      </c>
      <c r="B39" s="64" t="s">
        <v>131</v>
      </c>
      <c r="C39" s="64" t="s">
        <v>174</v>
      </c>
      <c r="D39" s="72">
        <f>2629122.62+2285</f>
        <v>2631407.62</v>
      </c>
      <c r="E39" s="73"/>
      <c r="F39" s="74"/>
    </row>
    <row r="40" spans="1:6" s="32" customFormat="1" ht="45.75" customHeight="1">
      <c r="A40" s="57" t="s">
        <v>180</v>
      </c>
      <c r="B40" s="64" t="s">
        <v>143</v>
      </c>
      <c r="C40" s="64" t="s">
        <v>175</v>
      </c>
      <c r="D40" s="72">
        <f>26719.8+4.24</f>
        <v>26724.04</v>
      </c>
      <c r="E40" s="73"/>
      <c r="F40" s="74"/>
    </row>
    <row r="41" spans="1:6" s="32" customFormat="1" ht="15.75" customHeight="1">
      <c r="A41" s="58" t="s">
        <v>97</v>
      </c>
      <c r="B41" s="68" t="s">
        <v>76</v>
      </c>
      <c r="C41" s="68"/>
      <c r="D41" s="75">
        <f>D42</f>
        <v>31000</v>
      </c>
      <c r="E41" s="76"/>
      <c r="F41" s="77"/>
    </row>
    <row r="42" spans="1:6" s="31" customFormat="1" ht="48.75" customHeight="1">
      <c r="A42" s="57" t="s">
        <v>98</v>
      </c>
      <c r="B42" s="64" t="s">
        <v>77</v>
      </c>
      <c r="C42" s="64"/>
      <c r="D42" s="72">
        <v>31000</v>
      </c>
      <c r="E42" s="73"/>
      <c r="F42" s="74"/>
    </row>
    <row r="43" spans="1:6" s="32" customFormat="1" ht="27" customHeight="1">
      <c r="A43" s="58" t="s">
        <v>99</v>
      </c>
      <c r="B43" s="68" t="s">
        <v>78</v>
      </c>
      <c r="C43" s="68"/>
      <c r="D43" s="75">
        <f>D44+D46+D45</f>
        <v>2852048.35</v>
      </c>
      <c r="E43" s="76"/>
      <c r="F43" s="77"/>
    </row>
    <row r="44" spans="1:6" s="32" customFormat="1" ht="30" customHeight="1">
      <c r="A44" s="57" t="s">
        <v>112</v>
      </c>
      <c r="B44" s="64" t="s">
        <v>79</v>
      </c>
      <c r="C44" s="64"/>
      <c r="D44" s="72">
        <v>426690.45</v>
      </c>
      <c r="E44" s="73"/>
      <c r="F44" s="74"/>
    </row>
    <row r="45" spans="1:6" s="32" customFormat="1" ht="30.75" customHeight="1">
      <c r="A45" s="57" t="s">
        <v>146</v>
      </c>
      <c r="B45" s="64" t="s">
        <v>140</v>
      </c>
      <c r="C45" s="64"/>
      <c r="D45" s="72">
        <v>2060801.99</v>
      </c>
      <c r="E45" s="73"/>
      <c r="F45" s="74"/>
    </row>
    <row r="46" spans="1:6" s="31" customFormat="1" ht="45">
      <c r="A46" s="57" t="s">
        <v>101</v>
      </c>
      <c r="B46" s="64" t="s">
        <v>80</v>
      </c>
      <c r="C46" s="64"/>
      <c r="D46" s="72">
        <v>364555.91</v>
      </c>
      <c r="E46" s="73"/>
      <c r="F46" s="74"/>
    </row>
    <row r="47" spans="1:6" s="32" customFormat="1" ht="25.5" customHeight="1">
      <c r="A47" s="58" t="s">
        <v>102</v>
      </c>
      <c r="B47" s="68" t="s">
        <v>81</v>
      </c>
      <c r="C47" s="68"/>
      <c r="D47" s="75">
        <f>D48+D49</f>
        <v>319277.26</v>
      </c>
      <c r="E47" s="76"/>
      <c r="F47" s="77"/>
    </row>
    <row r="48" spans="1:6" s="32" customFormat="1" ht="24" customHeight="1">
      <c r="A48" s="57" t="s">
        <v>103</v>
      </c>
      <c r="B48" s="64" t="s">
        <v>82</v>
      </c>
      <c r="C48" s="64"/>
      <c r="D48" s="67">
        <v>273550</v>
      </c>
      <c r="E48" s="87"/>
      <c r="F48" s="87"/>
    </row>
    <row r="49" spans="1:6" s="31" customFormat="1" ht="18.75" customHeight="1">
      <c r="A49" s="57" t="s">
        <v>104</v>
      </c>
      <c r="B49" s="64" t="s">
        <v>83</v>
      </c>
      <c r="C49" s="64"/>
      <c r="D49" s="67">
        <v>45727.26</v>
      </c>
      <c r="E49" s="87"/>
      <c r="F49" s="87"/>
    </row>
    <row r="50" spans="1:6" s="32" customFormat="1" ht="12.75">
      <c r="A50" s="59" t="s">
        <v>105</v>
      </c>
      <c r="B50" s="68" t="s">
        <v>84</v>
      </c>
      <c r="C50" s="68"/>
      <c r="D50" s="75">
        <v>4050000</v>
      </c>
      <c r="E50" s="76"/>
      <c r="F50" s="77"/>
    </row>
    <row r="51" spans="1:6" s="31" customFormat="1" ht="12.75">
      <c r="A51" s="57" t="s">
        <v>106</v>
      </c>
      <c r="B51" s="64" t="s">
        <v>85</v>
      </c>
      <c r="C51" s="64"/>
      <c r="D51" s="72">
        <v>4050000</v>
      </c>
      <c r="E51" s="73"/>
      <c r="F51" s="74"/>
    </row>
    <row r="52" spans="1:6" s="32" customFormat="1" ht="12" customHeight="1">
      <c r="A52" s="59" t="s">
        <v>107</v>
      </c>
      <c r="B52" s="68" t="s">
        <v>86</v>
      </c>
      <c r="C52" s="68"/>
      <c r="D52" s="75">
        <f>D53+D54+D55+D56+D57+D58+D59+D60+D61</f>
        <v>53722251.35</v>
      </c>
      <c r="E52" s="76"/>
      <c r="F52" s="77"/>
    </row>
    <row r="53" spans="1:6" s="32" customFormat="1" ht="26.25" customHeight="1">
      <c r="A53" s="57" t="s">
        <v>108</v>
      </c>
      <c r="B53" s="64" t="s">
        <v>134</v>
      </c>
      <c r="C53" s="64"/>
      <c r="D53" s="72">
        <v>8347700</v>
      </c>
      <c r="E53" s="73"/>
      <c r="F53" s="74"/>
    </row>
    <row r="54" spans="1:6" s="32" customFormat="1" ht="35.25" customHeight="1">
      <c r="A54" s="57" t="s">
        <v>147</v>
      </c>
      <c r="B54" s="64" t="s">
        <v>148</v>
      </c>
      <c r="C54" s="64"/>
      <c r="D54" s="72">
        <v>29800000</v>
      </c>
      <c r="E54" s="73"/>
      <c r="F54" s="74"/>
    </row>
    <row r="55" spans="1:6" s="32" customFormat="1" ht="45.75" customHeight="1">
      <c r="A55" s="57" t="s">
        <v>181</v>
      </c>
      <c r="B55" s="64" t="s">
        <v>135</v>
      </c>
      <c r="C55" s="64"/>
      <c r="D55" s="72">
        <v>2930600</v>
      </c>
      <c r="E55" s="73"/>
      <c r="F55" s="74"/>
    </row>
    <row r="56" spans="1:6" s="32" customFormat="1" ht="21" customHeight="1">
      <c r="A56" s="57" t="s">
        <v>132</v>
      </c>
      <c r="B56" s="64" t="s">
        <v>136</v>
      </c>
      <c r="C56" s="64"/>
      <c r="D56" s="72">
        <v>3834600</v>
      </c>
      <c r="E56" s="73"/>
      <c r="F56" s="74"/>
    </row>
    <row r="57" spans="1:6" s="32" customFormat="1" ht="35.25" customHeight="1">
      <c r="A57" s="57" t="s">
        <v>109</v>
      </c>
      <c r="B57" s="64" t="s">
        <v>137</v>
      </c>
      <c r="C57" s="64"/>
      <c r="D57" s="72">
        <v>195080</v>
      </c>
      <c r="E57" s="73"/>
      <c r="F57" s="74"/>
    </row>
    <row r="58" spans="1:6" s="32" customFormat="1" ht="27.75" customHeight="1">
      <c r="A58" s="57" t="s">
        <v>110</v>
      </c>
      <c r="B58" s="64" t="s">
        <v>138</v>
      </c>
      <c r="C58" s="64"/>
      <c r="D58" s="72">
        <v>511129</v>
      </c>
      <c r="E58" s="73"/>
      <c r="F58" s="74"/>
    </row>
    <row r="59" spans="1:6" s="32" customFormat="1" ht="45" customHeight="1">
      <c r="A59" s="57" t="s">
        <v>149</v>
      </c>
      <c r="B59" s="64" t="s">
        <v>150</v>
      </c>
      <c r="C59" s="64"/>
      <c r="D59" s="72">
        <v>6071884</v>
      </c>
      <c r="E59" s="73"/>
      <c r="F59" s="74"/>
    </row>
    <row r="60" spans="1:6" s="32" customFormat="1" ht="36" customHeight="1">
      <c r="A60" s="57" t="s">
        <v>151</v>
      </c>
      <c r="B60" s="64" t="s">
        <v>152</v>
      </c>
      <c r="C60" s="64"/>
      <c r="D60" s="72">
        <v>2414965</v>
      </c>
      <c r="E60" s="73"/>
      <c r="F60" s="74"/>
    </row>
    <row r="61" spans="1:6" s="32" customFormat="1" ht="30" customHeight="1">
      <c r="A61" s="57" t="s">
        <v>124</v>
      </c>
      <c r="B61" s="64" t="s">
        <v>127</v>
      </c>
      <c r="C61" s="64"/>
      <c r="D61" s="72">
        <v>-383706.65</v>
      </c>
      <c r="E61" s="73"/>
      <c r="F61" s="74"/>
    </row>
    <row r="62" spans="1:6" s="32" customFormat="1" ht="27.75" customHeight="1" hidden="1">
      <c r="A62" s="57" t="s">
        <v>145</v>
      </c>
      <c r="B62" s="64" t="s">
        <v>144</v>
      </c>
      <c r="C62" s="64"/>
      <c r="D62" s="65">
        <v>-383706.65</v>
      </c>
      <c r="E62" s="66"/>
      <c r="F62" s="67"/>
    </row>
    <row r="63" spans="1:6" s="32" customFormat="1" ht="39.75" customHeight="1" hidden="1">
      <c r="A63" s="57" t="s">
        <v>110</v>
      </c>
      <c r="B63" s="64" t="s">
        <v>126</v>
      </c>
      <c r="C63" s="64"/>
      <c r="D63" s="65"/>
      <c r="E63" s="66"/>
      <c r="F63" s="67"/>
    </row>
    <row r="64" spans="1:6" s="32" customFormat="1" ht="33.75" hidden="1">
      <c r="A64" s="57" t="s">
        <v>124</v>
      </c>
      <c r="B64" s="64" t="s">
        <v>125</v>
      </c>
      <c r="C64" s="64"/>
      <c r="D64" s="65"/>
      <c r="E64" s="66"/>
      <c r="F64" s="67"/>
    </row>
    <row r="65" spans="1:6" s="31" customFormat="1" ht="12.75" hidden="1">
      <c r="A65" s="57" t="s">
        <v>111</v>
      </c>
      <c r="B65" s="64" t="s">
        <v>87</v>
      </c>
      <c r="C65" s="64"/>
      <c r="D65" s="65"/>
      <c r="E65" s="66"/>
      <c r="F65" s="67"/>
    </row>
    <row r="66" spans="1:6" s="32" customFormat="1" ht="22.5" hidden="1">
      <c r="A66" s="58" t="s">
        <v>99</v>
      </c>
      <c r="B66" s="68" t="s">
        <v>128</v>
      </c>
      <c r="C66" s="68"/>
      <c r="D66" s="69"/>
      <c r="E66" s="70"/>
      <c r="F66" s="71"/>
    </row>
    <row r="67" spans="1:6" s="32" customFormat="1" ht="45" hidden="1">
      <c r="A67" s="57" t="s">
        <v>100</v>
      </c>
      <c r="B67" s="64" t="s">
        <v>88</v>
      </c>
      <c r="C67" s="64"/>
      <c r="D67" s="65">
        <v>1239932.43</v>
      </c>
      <c r="E67" s="66"/>
      <c r="F67" s="67"/>
    </row>
    <row r="68" spans="1:6" s="32" customFormat="1" ht="45" hidden="1">
      <c r="A68" s="57" t="s">
        <v>100</v>
      </c>
      <c r="B68" s="64" t="s">
        <v>123</v>
      </c>
      <c r="C68" s="64"/>
      <c r="D68" s="65">
        <v>10554.35</v>
      </c>
      <c r="E68" s="66"/>
      <c r="F68" s="67"/>
    </row>
    <row r="69" spans="1:6" ht="21.75" customHeight="1" hidden="1">
      <c r="A69" s="57" t="s">
        <v>22</v>
      </c>
      <c r="B69" s="64" t="s">
        <v>89</v>
      </c>
      <c r="C69" s="64"/>
      <c r="D69" s="65">
        <v>1107748.42</v>
      </c>
      <c r="E69" s="66"/>
      <c r="F69" s="67"/>
    </row>
    <row r="70" spans="1:6" ht="27.75" customHeight="1" hidden="1" thickBot="1">
      <c r="A70" s="33"/>
      <c r="B70" s="34"/>
      <c r="C70" s="34"/>
      <c r="D70" s="34"/>
      <c r="E70" s="34"/>
      <c r="F70" s="34"/>
    </row>
    <row r="71" spans="1:6" ht="12.75">
      <c r="A71" s="35"/>
      <c r="B71" s="35"/>
      <c r="C71" s="35"/>
      <c r="D71" s="35"/>
      <c r="E71" s="35"/>
      <c r="F71" s="35"/>
    </row>
  </sheetData>
  <sheetProtection/>
  <mergeCells count="116">
    <mergeCell ref="B28:C28"/>
    <mergeCell ref="D28:F28"/>
    <mergeCell ref="B29:C29"/>
    <mergeCell ref="D29:F29"/>
    <mergeCell ref="B61:C61"/>
    <mergeCell ref="D61:F61"/>
    <mergeCell ref="D45:F45"/>
    <mergeCell ref="B53:C53"/>
    <mergeCell ref="D53:F53"/>
    <mergeCell ref="B25:C25"/>
    <mergeCell ref="D25:F25"/>
    <mergeCell ref="B26:C26"/>
    <mergeCell ref="D26:F26"/>
    <mergeCell ref="B27:C27"/>
    <mergeCell ref="B55:C55"/>
    <mergeCell ref="B59:C59"/>
    <mergeCell ref="D59:F59"/>
    <mergeCell ref="D40:F40"/>
    <mergeCell ref="B60:C60"/>
    <mergeCell ref="D60:F60"/>
    <mergeCell ref="B51:C51"/>
    <mergeCell ref="B62:C62"/>
    <mergeCell ref="D62:F62"/>
    <mergeCell ref="D55:F55"/>
    <mergeCell ref="B56:C56"/>
    <mergeCell ref="D56:F56"/>
    <mergeCell ref="B57:C57"/>
    <mergeCell ref="D57:F57"/>
    <mergeCell ref="B58:C58"/>
    <mergeCell ref="D58:F58"/>
    <mergeCell ref="B46:C46"/>
    <mergeCell ref="B54:C54"/>
    <mergeCell ref="D54:F54"/>
    <mergeCell ref="D46:F46"/>
    <mergeCell ref="B52:C52"/>
    <mergeCell ref="B47:C47"/>
    <mergeCell ref="B49:C49"/>
    <mergeCell ref="D49:F49"/>
    <mergeCell ref="D52:F52"/>
    <mergeCell ref="B50:C50"/>
    <mergeCell ref="B20:C20"/>
    <mergeCell ref="D20:F20"/>
    <mergeCell ref="D35:F35"/>
    <mergeCell ref="D34:F34"/>
    <mergeCell ref="B21:C21"/>
    <mergeCell ref="D38:F38"/>
    <mergeCell ref="B23:C23"/>
    <mergeCell ref="D23:F23"/>
    <mergeCell ref="B24:C24"/>
    <mergeCell ref="D24:F24"/>
    <mergeCell ref="D10:F10"/>
    <mergeCell ref="D31:F31"/>
    <mergeCell ref="D30:F30"/>
    <mergeCell ref="B19:C19"/>
    <mergeCell ref="B22:C22"/>
    <mergeCell ref="B14:C14"/>
    <mergeCell ref="D19:F19"/>
    <mergeCell ref="B16:C16"/>
    <mergeCell ref="D16:F16"/>
    <mergeCell ref="B30:C30"/>
    <mergeCell ref="B18:C18"/>
    <mergeCell ref="D18:F18"/>
    <mergeCell ref="D42:F42"/>
    <mergeCell ref="D11:F11"/>
    <mergeCell ref="B33:C33"/>
    <mergeCell ref="B34:C34"/>
    <mergeCell ref="B39:C39"/>
    <mergeCell ref="B40:C40"/>
    <mergeCell ref="B17:C17"/>
    <mergeCell ref="B31:C31"/>
    <mergeCell ref="D14:F14"/>
    <mergeCell ref="D21:F21"/>
    <mergeCell ref="D22:F22"/>
    <mergeCell ref="D17:F17"/>
    <mergeCell ref="D63:F63"/>
    <mergeCell ref="D37:F37"/>
    <mergeCell ref="D36:F36"/>
    <mergeCell ref="D44:F44"/>
    <mergeCell ref="D43:F43"/>
    <mergeCell ref="D27:F27"/>
    <mergeCell ref="B1:F1"/>
    <mergeCell ref="B2:F2"/>
    <mergeCell ref="D33:F33"/>
    <mergeCell ref="D41:F41"/>
    <mergeCell ref="B10:C10"/>
    <mergeCell ref="B38:C38"/>
    <mergeCell ref="A9:F9"/>
    <mergeCell ref="B41:C41"/>
    <mergeCell ref="B32:C32"/>
    <mergeCell ref="D32:F32"/>
    <mergeCell ref="B36:C36"/>
    <mergeCell ref="B37:C37"/>
    <mergeCell ref="B35:C35"/>
    <mergeCell ref="B45:C45"/>
    <mergeCell ref="D51:F51"/>
    <mergeCell ref="D47:F47"/>
    <mergeCell ref="D50:F50"/>
    <mergeCell ref="D48:F48"/>
    <mergeCell ref="B48:C48"/>
    <mergeCell ref="B43:C43"/>
    <mergeCell ref="D65:F65"/>
    <mergeCell ref="B64:C64"/>
    <mergeCell ref="B65:C65"/>
    <mergeCell ref="B63:C63"/>
    <mergeCell ref="D39:F39"/>
    <mergeCell ref="B68:C68"/>
    <mergeCell ref="D68:F68"/>
    <mergeCell ref="D64:F64"/>
    <mergeCell ref="B42:C42"/>
    <mergeCell ref="B44:C44"/>
    <mergeCell ref="B69:C69"/>
    <mergeCell ref="D69:F69"/>
    <mergeCell ref="B66:C66"/>
    <mergeCell ref="D66:F66"/>
    <mergeCell ref="B67:C67"/>
    <mergeCell ref="D67:F67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Антонина</cp:lastModifiedBy>
  <cp:lastPrinted>2017-05-29T05:47:19Z</cp:lastPrinted>
  <dcterms:created xsi:type="dcterms:W3CDTF">1996-10-08T23:32:33Z</dcterms:created>
  <dcterms:modified xsi:type="dcterms:W3CDTF">2017-05-29T05:47:21Z</dcterms:modified>
  <cp:category/>
  <cp:version/>
  <cp:contentType/>
  <cp:contentStatus/>
</cp:coreProperties>
</file>